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111" i="1" l="1"/>
  <c r="H28" i="1"/>
  <c r="H20" i="1"/>
  <c r="H21" i="1"/>
  <c r="H24" i="1"/>
  <c r="H25" i="1" l="1"/>
  <c r="H48" i="1" l="1"/>
  <c r="H27" i="1"/>
  <c r="H16" i="1"/>
  <c r="H31" i="1"/>
  <c r="H32" i="1" l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<sst xmlns="http://schemas.openxmlformats.org/spreadsheetml/2006/main" count="162" uniqueCount="108">
  <si>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</si>
  <si>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</si>
  <si>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</si>
  <si>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</si>
  <si>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</si>
  <si>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</si>
  <si>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</si>
  <si>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</si>
  <si>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</si>
  <si>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</si>
  <si>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</si>
  <si>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</si>
  <si>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</si>
  <si>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</si>
  <si>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</si>
  <si>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</si>
  <si>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</si>
  <si>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</si>
  <si>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</si>
  <si>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</si>
  <si>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</si>
  <si>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</si>
  <si>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</si>
  <si>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</si>
  <si>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</si>
  <si>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Dana:13.02.2020.</t>
  </si>
  <si>
    <t>Primljena i neutrošena participacija od 13.02.2020.</t>
  </si>
  <si>
    <t>Dana 13.02.2020.godine Dom zdravlja Požarevac je izvršio plaćanje prema dobavljačima:</t>
  </si>
  <si>
    <t>AMD Pobeda</t>
  </si>
  <si>
    <t>AC Marković</t>
  </si>
  <si>
    <t>Aqva Marija</t>
  </si>
  <si>
    <t>Demos</t>
  </si>
  <si>
    <t>Deltagraf</t>
  </si>
  <si>
    <t>Infolab</t>
  </si>
  <si>
    <t>JKP Komunalne službe</t>
  </si>
  <si>
    <t>Kandela</t>
  </si>
  <si>
    <t>Lavija</t>
  </si>
  <si>
    <t>MV Elektro</t>
  </si>
  <si>
    <t>Mercator</t>
  </si>
  <si>
    <t>Orion</t>
  </si>
  <si>
    <t>Profil STR</t>
  </si>
  <si>
    <t>Print Sr</t>
  </si>
  <si>
    <t>Sagraf</t>
  </si>
  <si>
    <t>Sinofarm</t>
  </si>
  <si>
    <t>Sektor</t>
  </si>
  <si>
    <t>SBB</t>
  </si>
  <si>
    <t>Tip top</t>
  </si>
  <si>
    <t>Telenor</t>
  </si>
  <si>
    <t>ZZJZ</t>
  </si>
  <si>
    <t>Vujić STR</t>
  </si>
  <si>
    <t>Šrafko</t>
  </si>
  <si>
    <t>6/2020</t>
  </si>
  <si>
    <t>1/2020</t>
  </si>
  <si>
    <t>10-20</t>
  </si>
  <si>
    <t>17-20</t>
  </si>
  <si>
    <t>28-20</t>
  </si>
  <si>
    <t>30-20</t>
  </si>
  <si>
    <t>484/19</t>
  </si>
  <si>
    <t>1</t>
  </si>
  <si>
    <t>117/20</t>
  </si>
  <si>
    <t>5213-20-TU-0021</t>
  </si>
  <si>
    <t>104020</t>
  </si>
  <si>
    <t>103920</t>
  </si>
  <si>
    <t>104120</t>
  </si>
  <si>
    <t>104220</t>
  </si>
  <si>
    <t>186620</t>
  </si>
  <si>
    <t>186720</t>
  </si>
  <si>
    <t>048</t>
  </si>
  <si>
    <t>93/2020</t>
  </si>
  <si>
    <t>139/2020</t>
  </si>
  <si>
    <t>20-F02-01-00005</t>
  </si>
  <si>
    <t>17620-24-79</t>
  </si>
  <si>
    <t>UGF0131/20-0675</t>
  </si>
  <si>
    <t>PO1-1-51/2020</t>
  </si>
  <si>
    <t>3006/20</t>
  </si>
  <si>
    <t>3005/20</t>
  </si>
  <si>
    <t>3008/20</t>
  </si>
  <si>
    <t>3009/20</t>
  </si>
  <si>
    <t>3007/20</t>
  </si>
  <si>
    <t>3043/20</t>
  </si>
  <si>
    <t>3044/20</t>
  </si>
  <si>
    <t>3045/20</t>
  </si>
  <si>
    <t>346/20</t>
  </si>
  <si>
    <t>347/20</t>
  </si>
  <si>
    <t>18/20</t>
  </si>
  <si>
    <t>15/20</t>
  </si>
  <si>
    <t>16/20</t>
  </si>
  <si>
    <t>3022/20</t>
  </si>
  <si>
    <t>3021/20</t>
  </si>
  <si>
    <t>6/20</t>
  </si>
  <si>
    <t>3023/20</t>
  </si>
  <si>
    <t>3024/20</t>
  </si>
  <si>
    <t>3020/20</t>
  </si>
  <si>
    <t>3038/20</t>
  </si>
  <si>
    <t>9/2</t>
  </si>
  <si>
    <t>3/2</t>
  </si>
  <si>
    <t>IF2020-1546</t>
  </si>
  <si>
    <t>20-RN001000040</t>
  </si>
  <si>
    <t>901205987202001</t>
  </si>
  <si>
    <t>196010620202001</t>
  </si>
  <si>
    <t>103012731202001</t>
  </si>
  <si>
    <t>55</t>
  </si>
  <si>
    <t>3</t>
  </si>
  <si>
    <t>16-00015254-2001</t>
  </si>
  <si>
    <t>7429/2019</t>
  </si>
  <si>
    <t>98</t>
  </si>
  <si>
    <t>FR479502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</si>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</sst>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0" fontId="7" fillId="0" borderId="1" xfId="0" applyFont="1" applyBorder="1" applyAlignment="1">
      <alignment horizontal="left"/>
    </xf>
    <xf numFmtId="4" fontId="8" fillId="0" borderId="1" xfId="1" applyNumberFormat="1" applyFont="1" applyBorder="1"/>
    <xf numFmtId="49" fontId="9" fillId="0" borderId="1" xfId="1" applyNumberFormat="1" applyFont="1" applyBorder="1"/>
    <xf numFmtId="0" fontId="10" fillId="0" borderId="1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1"/>
  <sheetViews>
    <sheetView tabSelected="1" topLeftCell="B3" zoomScaleNormal="100" workbookViewId="0">
      <selection activeCell="I12" sqref="I12"/>
    </sheetView>
  </sheetViews>
  <sheetFormatPr defaultRowHeight="15" x14ac:dyDescent="0.25"/>
  <cols>
    <col min="1" max="1" width="6.7109375" customWidth="1"/>
    <col min="2" max="2" width="43.7109375" customWidth="1"/>
    <col min="3" max="3" width="27.42578125" customWidth="1"/>
    <col min="4" max="4" width="22.140625" customWidth="1"/>
    <col min="5" max="5" width="0.140625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9" t="s">
        <v>0</v>
      </c>
      <c r="D2" s="39"/>
      <c r="E2" s="39"/>
      <c r="F2" s="39"/>
      <c r="G2" s="39"/>
    </row>
    <row r="4" spans="2:15" x14ac:dyDescent="0.25">
      <c r="B4" s="40" t="s">
        <v>1</v>
      </c>
      <c r="C4" s="40"/>
      <c r="D4" s="40"/>
    </row>
    <row r="5" spans="2:15" x14ac:dyDescent="0.25">
      <c r="B5" s="40" t="s">
        <v>7</v>
      </c>
      <c r="C5" s="40"/>
      <c r="D5" s="40"/>
    </row>
    <row r="6" spans="2:15" x14ac:dyDescent="0.25">
      <c r="B6" s="40" t="s">
        <v>8</v>
      </c>
      <c r="C6" s="40"/>
      <c r="D6" s="40"/>
    </row>
    <row r="7" spans="2:15" x14ac:dyDescent="0.25">
      <c r="I7" s="11"/>
      <c r="J7" s="11"/>
    </row>
    <row r="8" spans="2:15" x14ac:dyDescent="0.25">
      <c r="B8" s="41" t="s">
        <v>25</v>
      </c>
      <c r="C8" s="41"/>
      <c r="D8" s="41"/>
      <c r="E8" s="41"/>
      <c r="F8" s="41"/>
      <c r="G8" s="41"/>
      <c r="H8" s="4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6" t="s">
        <v>22</v>
      </c>
      <c r="C11" s="47"/>
      <c r="D11" s="47"/>
      <c r="E11" s="47"/>
      <c r="F11" s="48"/>
      <c r="G11" s="2" t="s">
        <v>5</v>
      </c>
      <c r="H11" s="2" t="s">
        <v>6</v>
      </c>
      <c r="I11" s="11"/>
      <c r="J11" s="11"/>
      <c r="K11" s="42"/>
      <c r="L11" s="42"/>
      <c r="M11" s="42"/>
      <c r="N11" s="42"/>
      <c r="O11" s="42"/>
    </row>
    <row r="12" spans="2:15" x14ac:dyDescent="0.25">
      <c r="B12" s="44" t="s">
        <v>20</v>
      </c>
      <c r="C12" s="44"/>
      <c r="D12" s="44"/>
      <c r="E12" s="44"/>
      <c r="F12" s="44"/>
      <c r="G12" s="14">
        <v>43874</v>
      </c>
      <c r="H12" s="23">
        <v>9657765.0199999996</v>
      </c>
      <c r="I12" s="11"/>
      <c r="J12" s="11"/>
      <c r="K12" s="9"/>
      <c r="L12" s="9"/>
      <c r="M12" s="9"/>
      <c r="N12" s="9"/>
      <c r="O12" s="9"/>
    </row>
    <row r="13" spans="2:15" x14ac:dyDescent="0.25">
      <c r="B13" s="43" t="s">
        <v>9</v>
      </c>
      <c r="C13" s="43"/>
      <c r="D13" s="43"/>
      <c r="E13" s="43"/>
      <c r="F13" s="43"/>
      <c r="G13" s="24">
        <v>43874</v>
      </c>
      <c r="H13" s="3">
        <f>H14+H25-H32-H42</f>
        <v>8329025.629999998</v>
      </c>
      <c r="I13" s="11"/>
      <c r="J13" s="11"/>
      <c r="K13" s="9"/>
      <c r="L13" s="9"/>
      <c r="M13" s="9"/>
      <c r="N13" s="9"/>
      <c r="O13" s="9"/>
    </row>
    <row r="14" spans="2:15" x14ac:dyDescent="0.25">
      <c r="B14" s="45" t="s">
        <v>23</v>
      </c>
      <c r="C14" s="45"/>
      <c r="D14" s="45"/>
      <c r="E14" s="45"/>
      <c r="F14" s="45"/>
      <c r="G14" s="16">
        <v>43874</v>
      </c>
      <c r="H14" s="4">
        <f>H15+H16+H17+H18+H19+H20+H21+H22+H23+H24</f>
        <v>8891169.8099999987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v>0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26">
        <f>1090000-1073023.88+1066750</f>
        <v>1083726.1200000001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>
        <v>0</v>
      </c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0</v>
      </c>
      <c r="I18" s="11"/>
      <c r="J18" s="11"/>
    </row>
    <row r="19" spans="2:13" x14ac:dyDescent="0.25">
      <c r="B19" s="36" t="s">
        <v>2</v>
      </c>
      <c r="C19" s="37"/>
      <c r="D19" s="37"/>
      <c r="E19" s="37"/>
      <c r="F19" s="38"/>
      <c r="G19" s="12"/>
      <c r="H19" s="10">
        <v>0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f>237759.49-28795.17+32806.01-32806.01+2126666.67+552345.45-552345.45+1446680.52+25419.58-25419.58-1279979.39+921614.95</f>
        <v>3423947.0699999994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f>2637250-148586.74+412951.41+12529.5+0.09-79963.24-18588.85-7620+16634.71+366375-30758.75+41650-3522-54374+3151.18-1034345.8+366375-8451.12-3568-79963.24+59789.47-3568+1461250</f>
        <v>3904646.6199999996</v>
      </c>
      <c r="I21" s="11"/>
      <c r="J21" s="11"/>
      <c r="K21" s="11"/>
      <c r="L21" s="8"/>
    </row>
    <row r="22" spans="2:13" x14ac:dyDescent="0.25">
      <c r="B22" s="36" t="s">
        <v>14</v>
      </c>
      <c r="C22" s="37"/>
      <c r="D22" s="37"/>
      <c r="E22" s="37"/>
      <c r="F22" s="38"/>
      <c r="G22" s="12"/>
      <c r="H22" s="10">
        <v>0</v>
      </c>
      <c r="I22" s="11"/>
      <c r="J22" s="11"/>
      <c r="K22" s="8"/>
    </row>
    <row r="23" spans="2:13" x14ac:dyDescent="0.25">
      <c r="B23" s="36" t="s">
        <v>15</v>
      </c>
      <c r="C23" s="37"/>
      <c r="D23" s="37"/>
      <c r="E23" s="37"/>
      <c r="F23" s="38"/>
      <c r="G23" s="12"/>
      <c r="H23" s="10">
        <v>0</v>
      </c>
      <c r="I23" s="11"/>
      <c r="J23" s="11"/>
      <c r="K23" s="8"/>
      <c r="L23" s="8"/>
    </row>
    <row r="24" spans="2:13" x14ac:dyDescent="0.25">
      <c r="B24" s="36" t="s">
        <v>26</v>
      </c>
      <c r="C24" s="37"/>
      <c r="D24" s="37"/>
      <c r="E24" s="37"/>
      <c r="F24" s="38"/>
      <c r="G24" s="13"/>
      <c r="H24" s="10">
        <f>3750+3700+16500+4750+4550+8100+9100+4300+10900+4400+8550+5200+9900+4000+12650+5700+10750+3850+11300+3950+13450+6000+11400+3200+11200+3700+10000+4850+12650+5400+8450+4950+10350+5800+17500+6450+11200+5250+11500+5150+14900+7050+13300+4400+19500+5450+5350+8900+7950+4500+6450+10450+11750+5850+14900+4950+12600+6250</f>
        <v>478850</v>
      </c>
      <c r="I24" s="11"/>
      <c r="J24" s="11"/>
      <c r="K24" s="8"/>
      <c r="L24" s="8"/>
    </row>
    <row r="25" spans="2:13" x14ac:dyDescent="0.25">
      <c r="B25" s="49" t="s">
        <v>24</v>
      </c>
      <c r="C25" s="50"/>
      <c r="D25" s="50"/>
      <c r="E25" s="50"/>
      <c r="F25" s="51"/>
      <c r="G25" s="16">
        <v>43874</v>
      </c>
      <c r="H25" s="4">
        <f>H26+H27+H28+H29+H30+H31</f>
        <v>761137.29</v>
      </c>
      <c r="I25" s="11"/>
      <c r="J25" s="11"/>
      <c r="K25" s="8"/>
    </row>
    <row r="26" spans="2:13" x14ac:dyDescent="0.25">
      <c r="B26" s="36" t="s">
        <v>10</v>
      </c>
      <c r="C26" s="37"/>
      <c r="D26" s="37"/>
      <c r="E26" s="37"/>
      <c r="F26" s="38"/>
      <c r="G26" s="2"/>
      <c r="H26" s="15">
        <v>0</v>
      </c>
      <c r="I26" s="11"/>
      <c r="J26" s="11"/>
    </row>
    <row r="27" spans="2:13" x14ac:dyDescent="0.25">
      <c r="B27" s="36" t="s">
        <v>11</v>
      </c>
      <c r="C27" s="37"/>
      <c r="D27" s="37"/>
      <c r="E27" s="37"/>
      <c r="F27" s="38"/>
      <c r="G27" s="2"/>
      <c r="H27" s="10">
        <f>140000-131483.89+135083</f>
        <v>143599.10999999999</v>
      </c>
      <c r="I27" s="11"/>
      <c r="J27" s="11"/>
      <c r="K27" s="8"/>
    </row>
    <row r="28" spans="2:13" x14ac:dyDescent="0.25">
      <c r="B28" s="36" t="s">
        <v>13</v>
      </c>
      <c r="C28" s="37"/>
      <c r="D28" s="37"/>
      <c r="E28" s="37"/>
      <c r="F28" s="38"/>
      <c r="G28" s="2"/>
      <c r="H28" s="10">
        <f>1758775.38-1036974.4+179666.67-200000-157432+359333.33-117850+9240-1200+359333.34-66400-52080-19092-481463.9-462769.9+111603+136666.66+136666.67-60000+189333.33</f>
        <v>585356.18000000005</v>
      </c>
      <c r="I28" s="11"/>
      <c r="J28" s="11"/>
      <c r="K28" s="8"/>
      <c r="L28" s="8"/>
      <c r="M28" s="8"/>
    </row>
    <row r="29" spans="2:13" x14ac:dyDescent="0.25">
      <c r="B29" s="36" t="s">
        <v>14</v>
      </c>
      <c r="C29" s="37"/>
      <c r="D29" s="37"/>
      <c r="E29" s="37"/>
      <c r="F29" s="38"/>
      <c r="G29" s="2"/>
      <c r="H29" s="10">
        <v>0</v>
      </c>
      <c r="I29" s="11"/>
      <c r="J29" s="11"/>
    </row>
    <row r="30" spans="2:13" x14ac:dyDescent="0.25">
      <c r="B30" s="36" t="s">
        <v>15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26</v>
      </c>
      <c r="C31" s="37"/>
      <c r="D31" s="37"/>
      <c r="E31" s="37"/>
      <c r="F31" s="38"/>
      <c r="G31" s="2"/>
      <c r="H31" s="10">
        <f>10141+10865+11176</f>
        <v>32182</v>
      </c>
      <c r="I31" s="11"/>
      <c r="J31" s="11"/>
    </row>
    <row r="32" spans="2:13" x14ac:dyDescent="0.25">
      <c r="B32" s="30" t="s">
        <v>16</v>
      </c>
      <c r="C32" s="31"/>
      <c r="D32" s="31"/>
      <c r="E32" s="31"/>
      <c r="F32" s="32"/>
      <c r="G32" s="17">
        <v>43874</v>
      </c>
      <c r="H32" s="5">
        <f>SUM(H33:H41)</f>
        <v>1323281.47</v>
      </c>
      <c r="I32" s="11"/>
      <c r="J32" s="11"/>
    </row>
    <row r="33" spans="2:12" x14ac:dyDescent="0.25">
      <c r="B33" s="36" t="s">
        <v>10</v>
      </c>
      <c r="C33" s="37"/>
      <c r="D33" s="37"/>
      <c r="E33" s="37"/>
      <c r="F33" s="38"/>
      <c r="G33" s="13"/>
      <c r="H33" s="15">
        <v>0</v>
      </c>
      <c r="I33" s="11"/>
      <c r="J33" s="11"/>
    </row>
    <row r="34" spans="2:12" x14ac:dyDescent="0.25">
      <c r="B34" s="36" t="s">
        <v>11</v>
      </c>
      <c r="C34" s="37"/>
      <c r="D34" s="37"/>
      <c r="E34" s="37"/>
      <c r="F34" s="38"/>
      <c r="G34" s="13"/>
      <c r="H34" s="3">
        <v>0</v>
      </c>
      <c r="I34" s="11"/>
      <c r="J34" s="11"/>
    </row>
    <row r="35" spans="2:12" x14ac:dyDescent="0.25">
      <c r="B35" s="36" t="s">
        <v>12</v>
      </c>
      <c r="C35" s="37"/>
      <c r="D35" s="37"/>
      <c r="E35" s="37"/>
      <c r="F35" s="38"/>
      <c r="G35" s="13"/>
      <c r="H35" s="10">
        <v>0</v>
      </c>
      <c r="I35" s="11"/>
      <c r="J35" s="11"/>
    </row>
    <row r="36" spans="2:12" x14ac:dyDescent="0.25">
      <c r="B36" s="36" t="s">
        <v>19</v>
      </c>
      <c r="C36" s="37"/>
      <c r="D36" s="37"/>
      <c r="E36" s="37"/>
      <c r="F36" s="38"/>
      <c r="G36" s="13"/>
      <c r="H36" s="10">
        <v>0</v>
      </c>
      <c r="I36" s="11"/>
      <c r="J36" s="11"/>
    </row>
    <row r="37" spans="2:12" x14ac:dyDescent="0.25">
      <c r="B37" s="36" t="s">
        <v>2</v>
      </c>
      <c r="C37" s="37"/>
      <c r="D37" s="37"/>
      <c r="E37" s="37"/>
      <c r="F37" s="38"/>
      <c r="G37" s="13"/>
      <c r="H37" s="10">
        <v>0</v>
      </c>
      <c r="I37" s="11"/>
      <c r="J37" s="11"/>
    </row>
    <row r="38" spans="2:12" x14ac:dyDescent="0.25">
      <c r="B38" s="36" t="s">
        <v>3</v>
      </c>
      <c r="C38" s="37"/>
      <c r="D38" s="37"/>
      <c r="E38" s="37"/>
      <c r="F38" s="38"/>
      <c r="G38" s="13"/>
      <c r="H38" s="10">
        <v>0</v>
      </c>
      <c r="I38" s="11"/>
      <c r="J38" s="11"/>
    </row>
    <row r="39" spans="2:12" x14ac:dyDescent="0.25">
      <c r="B39" s="36" t="s">
        <v>13</v>
      </c>
      <c r="C39" s="37"/>
      <c r="D39" s="37"/>
      <c r="E39" s="37"/>
      <c r="F39" s="38"/>
      <c r="G39" s="13"/>
      <c r="H39" s="10">
        <v>1323281.47</v>
      </c>
      <c r="I39" s="11"/>
      <c r="J39" s="11"/>
    </row>
    <row r="40" spans="2:12" x14ac:dyDescent="0.25">
      <c r="B40" s="36" t="s">
        <v>14</v>
      </c>
      <c r="C40" s="37"/>
      <c r="D40" s="37"/>
      <c r="E40" s="37"/>
      <c r="F40" s="38"/>
      <c r="G40" s="13"/>
      <c r="H40" s="10">
        <v>0</v>
      </c>
      <c r="I40" s="11"/>
      <c r="J40" s="11"/>
    </row>
    <row r="41" spans="2:12" x14ac:dyDescent="0.25">
      <c r="B41" s="36" t="s">
        <v>15</v>
      </c>
      <c r="C41" s="37"/>
      <c r="D41" s="37"/>
      <c r="E41" s="37"/>
      <c r="F41" s="38"/>
      <c r="G41" s="13"/>
      <c r="H41" s="10">
        <v>0</v>
      </c>
      <c r="I41" s="11"/>
      <c r="J41" s="11"/>
    </row>
    <row r="42" spans="2:12" x14ac:dyDescent="0.25">
      <c r="B42" s="30" t="s">
        <v>21</v>
      </c>
      <c r="C42" s="31"/>
      <c r="D42" s="31"/>
      <c r="E42" s="31"/>
      <c r="F42" s="32"/>
      <c r="G42" s="17">
        <v>43874</v>
      </c>
      <c r="H42" s="5">
        <f>SUM(H43:H47)</f>
        <v>0</v>
      </c>
      <c r="I42" s="11"/>
      <c r="J42" s="11"/>
    </row>
    <row r="43" spans="2:12" x14ac:dyDescent="0.25">
      <c r="B43" s="36" t="s">
        <v>10</v>
      </c>
      <c r="C43" s="37"/>
      <c r="D43" s="37"/>
      <c r="E43" s="37"/>
      <c r="F43" s="38"/>
      <c r="G43" s="2"/>
      <c r="H43" s="15">
        <v>0</v>
      </c>
      <c r="I43" s="11"/>
      <c r="J43" s="11"/>
    </row>
    <row r="44" spans="2:12" x14ac:dyDescent="0.25">
      <c r="B44" s="36" t="s">
        <v>11</v>
      </c>
      <c r="C44" s="37"/>
      <c r="D44" s="37"/>
      <c r="E44" s="37"/>
      <c r="F44" s="38"/>
      <c r="G44" s="2"/>
      <c r="H44" s="3">
        <v>0</v>
      </c>
      <c r="I44" s="11"/>
      <c r="J44" s="11"/>
    </row>
    <row r="45" spans="2:12" x14ac:dyDescent="0.25">
      <c r="B45" s="36" t="s">
        <v>13</v>
      </c>
      <c r="C45" s="37"/>
      <c r="D45" s="37"/>
      <c r="E45" s="37"/>
      <c r="F45" s="38"/>
      <c r="G45" s="2"/>
      <c r="H45" s="3">
        <v>0</v>
      </c>
      <c r="I45" s="11"/>
      <c r="J45" s="11"/>
    </row>
    <row r="46" spans="2:12" x14ac:dyDescent="0.25">
      <c r="B46" s="36" t="s">
        <v>14</v>
      </c>
      <c r="C46" s="37"/>
      <c r="D46" s="37"/>
      <c r="E46" s="37"/>
      <c r="F46" s="38"/>
      <c r="G46" s="2"/>
      <c r="H46" s="3">
        <v>0</v>
      </c>
      <c r="I46" s="11"/>
      <c r="J46" s="11"/>
    </row>
    <row r="47" spans="2:12" x14ac:dyDescent="0.25">
      <c r="B47" s="36" t="s">
        <v>15</v>
      </c>
      <c r="C47" s="37"/>
      <c r="D47" s="37"/>
      <c r="E47" s="37"/>
      <c r="F47" s="38"/>
      <c r="G47" s="2"/>
      <c r="H47" s="3">
        <v>0</v>
      </c>
      <c r="I47" s="11"/>
      <c r="J47" s="11"/>
    </row>
    <row r="48" spans="2:12" x14ac:dyDescent="0.25">
      <c r="B48" s="33" t="s">
        <v>18</v>
      </c>
      <c r="C48" s="34"/>
      <c r="D48" s="34"/>
      <c r="E48" s="34"/>
      <c r="F48" s="35"/>
      <c r="G48" s="18">
        <v>43874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+1488.73+7795.53+1659793.31+13922.43-3989.12-1683000+316.77+21777.75+43.5+525320.12+130000-547458.12-60859.39+8451.12+27100.47+14000-41099.56+92000-164850.34</f>
        <v>5457.9200000001292</v>
      </c>
      <c r="I48" s="11"/>
      <c r="L48" s="8"/>
    </row>
    <row r="49" spans="2:11" x14ac:dyDescent="0.25">
      <c r="B49" s="36" t="s">
        <v>17</v>
      </c>
      <c r="C49" s="37"/>
      <c r="D49" s="37"/>
      <c r="E49" s="37"/>
      <c r="F49" s="38"/>
      <c r="G49" s="2"/>
      <c r="H49" s="3">
        <v>0</v>
      </c>
      <c r="I49" s="11"/>
      <c r="J49" s="11"/>
    </row>
    <row r="50" spans="2:11" x14ac:dyDescent="0.25">
      <c r="B50" s="27" t="s">
        <v>4</v>
      </c>
      <c r="C50" s="28"/>
      <c r="D50" s="28"/>
      <c r="E50" s="28"/>
      <c r="F50" s="29"/>
      <c r="G50" s="2"/>
      <c r="H50" s="7">
        <f>H14+H25-H32-H42+H48-H49</f>
        <v>8334483.549999998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52" t="s">
        <v>28</v>
      </c>
      <c r="C54" s="53">
        <v>10000.01</v>
      </c>
      <c r="D54" s="54" t="s">
        <v>51</v>
      </c>
    </row>
    <row r="55" spans="2:11" x14ac:dyDescent="0.25">
      <c r="B55" s="52" t="s">
        <v>29</v>
      </c>
      <c r="C55" s="53">
        <v>10930</v>
      </c>
      <c r="D55" s="54" t="s">
        <v>52</v>
      </c>
    </row>
    <row r="56" spans="2:11" x14ac:dyDescent="0.25">
      <c r="B56" s="52" t="s">
        <v>30</v>
      </c>
      <c r="C56" s="53">
        <v>4450</v>
      </c>
      <c r="D56" s="54" t="s">
        <v>53</v>
      </c>
    </row>
    <row r="57" spans="2:11" x14ac:dyDescent="0.25">
      <c r="B57" s="52" t="s">
        <v>30</v>
      </c>
      <c r="C57" s="53">
        <v>1215</v>
      </c>
      <c r="D57" s="54" t="s">
        <v>54</v>
      </c>
    </row>
    <row r="58" spans="2:11" x14ac:dyDescent="0.25">
      <c r="B58" s="52" t="s">
        <v>30</v>
      </c>
      <c r="C58" s="53">
        <v>2890</v>
      </c>
      <c r="D58" s="54" t="s">
        <v>55</v>
      </c>
    </row>
    <row r="59" spans="2:11" x14ac:dyDescent="0.25">
      <c r="B59" s="52" t="s">
        <v>30</v>
      </c>
      <c r="C59" s="53">
        <v>15190</v>
      </c>
      <c r="D59" s="54" t="s">
        <v>56</v>
      </c>
    </row>
    <row r="60" spans="2:11" x14ac:dyDescent="0.25">
      <c r="B60" s="52" t="s">
        <v>31</v>
      </c>
      <c r="C60" s="53">
        <v>379680</v>
      </c>
      <c r="D60" s="54" t="s">
        <v>57</v>
      </c>
    </row>
    <row r="61" spans="2:11" x14ac:dyDescent="0.25">
      <c r="B61" s="52" t="s">
        <v>32</v>
      </c>
      <c r="C61" s="53">
        <v>720</v>
      </c>
      <c r="D61" s="54" t="s">
        <v>58</v>
      </c>
    </row>
    <row r="62" spans="2:11" x14ac:dyDescent="0.25">
      <c r="B62" s="52" t="s">
        <v>32</v>
      </c>
      <c r="C62" s="53">
        <v>89635.199999999997</v>
      </c>
      <c r="D62" s="54" t="s">
        <v>59</v>
      </c>
    </row>
    <row r="63" spans="2:11" x14ac:dyDescent="0.25">
      <c r="B63" s="52" t="s">
        <v>33</v>
      </c>
      <c r="C63" s="53">
        <v>150744</v>
      </c>
      <c r="D63" s="54" t="s">
        <v>60</v>
      </c>
    </row>
    <row r="64" spans="2:11" x14ac:dyDescent="0.25">
      <c r="B64" s="52" t="s">
        <v>34</v>
      </c>
      <c r="C64" s="53">
        <v>23631.3</v>
      </c>
      <c r="D64" s="54" t="s">
        <v>61</v>
      </c>
    </row>
    <row r="65" spans="2:4" x14ac:dyDescent="0.25">
      <c r="B65" s="52" t="s">
        <v>34</v>
      </c>
      <c r="C65" s="53">
        <v>39027.449999999997</v>
      </c>
      <c r="D65" s="54" t="s">
        <v>62</v>
      </c>
    </row>
    <row r="66" spans="2:4" x14ac:dyDescent="0.25">
      <c r="B66" s="52" t="s">
        <v>34</v>
      </c>
      <c r="C66" s="53">
        <v>38669.4</v>
      </c>
      <c r="D66" s="54" t="s">
        <v>63</v>
      </c>
    </row>
    <row r="67" spans="2:4" x14ac:dyDescent="0.25">
      <c r="B67" s="52" t="s">
        <v>34</v>
      </c>
      <c r="C67" s="53">
        <v>293.60000000000002</v>
      </c>
      <c r="D67" s="54" t="s">
        <v>64</v>
      </c>
    </row>
    <row r="68" spans="2:4" x14ac:dyDescent="0.25">
      <c r="B68" s="52" t="s">
        <v>34</v>
      </c>
      <c r="C68" s="53">
        <v>193.35</v>
      </c>
      <c r="D68" s="55">
        <v>186520</v>
      </c>
    </row>
    <row r="69" spans="2:4" x14ac:dyDescent="0.25">
      <c r="B69" s="52" t="s">
        <v>34</v>
      </c>
      <c r="C69" s="53">
        <v>9137.44</v>
      </c>
      <c r="D69" s="54" t="s">
        <v>65</v>
      </c>
    </row>
    <row r="70" spans="2:4" x14ac:dyDescent="0.25">
      <c r="B70" s="52" t="s">
        <v>34</v>
      </c>
      <c r="C70" s="53">
        <v>494.11</v>
      </c>
      <c r="D70" s="54" t="s">
        <v>66</v>
      </c>
    </row>
    <row r="71" spans="2:4" x14ac:dyDescent="0.25">
      <c r="B71" s="52" t="s">
        <v>35</v>
      </c>
      <c r="C71" s="53">
        <v>4440</v>
      </c>
      <c r="D71" s="54" t="s">
        <v>67</v>
      </c>
    </row>
    <row r="72" spans="2:4" x14ac:dyDescent="0.25">
      <c r="B72" s="52" t="s">
        <v>36</v>
      </c>
      <c r="C72" s="53">
        <v>18240</v>
      </c>
      <c r="D72" s="54" t="s">
        <v>68</v>
      </c>
    </row>
    <row r="73" spans="2:4" x14ac:dyDescent="0.25">
      <c r="B73" s="52" t="s">
        <v>36</v>
      </c>
      <c r="C73" s="53">
        <v>5820</v>
      </c>
      <c r="D73" s="54" t="s">
        <v>69</v>
      </c>
    </row>
    <row r="74" spans="2:4" x14ac:dyDescent="0.25">
      <c r="B74" s="52" t="s">
        <v>37</v>
      </c>
      <c r="C74" s="53">
        <v>2305</v>
      </c>
      <c r="D74" s="54" t="s">
        <v>70</v>
      </c>
    </row>
    <row r="75" spans="2:4" x14ac:dyDescent="0.25">
      <c r="B75" s="52" t="s">
        <v>38</v>
      </c>
      <c r="C75" s="53">
        <v>15449.01</v>
      </c>
      <c r="D75" s="54" t="s">
        <v>71</v>
      </c>
    </row>
    <row r="76" spans="2:4" x14ac:dyDescent="0.25">
      <c r="B76" s="52" t="s">
        <v>39</v>
      </c>
      <c r="C76" s="53">
        <v>1798.8</v>
      </c>
      <c r="D76" s="54" t="s">
        <v>72</v>
      </c>
    </row>
    <row r="77" spans="2:4" x14ac:dyDescent="0.25">
      <c r="B77" s="52" t="s">
        <v>40</v>
      </c>
      <c r="C77" s="53">
        <v>4320</v>
      </c>
      <c r="D77" s="54" t="s">
        <v>73</v>
      </c>
    </row>
    <row r="78" spans="2:4" x14ac:dyDescent="0.25">
      <c r="B78" s="52" t="s">
        <v>41</v>
      </c>
      <c r="C78" s="53">
        <v>7000</v>
      </c>
      <c r="D78" s="54" t="s">
        <v>74</v>
      </c>
    </row>
    <row r="79" spans="2:4" x14ac:dyDescent="0.25">
      <c r="B79" s="52" t="s">
        <v>41</v>
      </c>
      <c r="C79" s="53">
        <v>7000</v>
      </c>
      <c r="D79" s="54" t="s">
        <v>75</v>
      </c>
    </row>
    <row r="80" spans="2:4" x14ac:dyDescent="0.25">
      <c r="B80" s="52" t="s">
        <v>41</v>
      </c>
      <c r="C80" s="53">
        <v>3500</v>
      </c>
      <c r="D80" s="54" t="s">
        <v>76</v>
      </c>
    </row>
    <row r="81" spans="2:4" x14ac:dyDescent="0.25">
      <c r="B81" s="52" t="s">
        <v>41</v>
      </c>
      <c r="C81" s="53">
        <v>11000</v>
      </c>
      <c r="D81" s="54" t="s">
        <v>77</v>
      </c>
    </row>
    <row r="82" spans="2:4" x14ac:dyDescent="0.25">
      <c r="B82" s="52" t="s">
        <v>41</v>
      </c>
      <c r="C82" s="53">
        <v>3500</v>
      </c>
      <c r="D82" s="54" t="s">
        <v>78</v>
      </c>
    </row>
    <row r="83" spans="2:4" x14ac:dyDescent="0.25">
      <c r="B83" s="52" t="s">
        <v>41</v>
      </c>
      <c r="C83" s="53">
        <v>1500</v>
      </c>
      <c r="D83" s="54" t="s">
        <v>79</v>
      </c>
    </row>
    <row r="84" spans="2:4" x14ac:dyDescent="0.25">
      <c r="B84" s="52" t="s">
        <v>41</v>
      </c>
      <c r="C84" s="53">
        <v>2500</v>
      </c>
      <c r="D84" s="54" t="s">
        <v>80</v>
      </c>
    </row>
    <row r="85" spans="2:4" x14ac:dyDescent="0.25">
      <c r="B85" s="52" t="s">
        <v>41</v>
      </c>
      <c r="C85" s="53">
        <v>6000</v>
      </c>
      <c r="D85" s="54" t="s">
        <v>81</v>
      </c>
    </row>
    <row r="86" spans="2:4" x14ac:dyDescent="0.25">
      <c r="B86" s="52" t="s">
        <v>41</v>
      </c>
      <c r="C86" s="53">
        <v>2500</v>
      </c>
      <c r="D86" s="54" t="s">
        <v>82</v>
      </c>
    </row>
    <row r="87" spans="2:4" x14ac:dyDescent="0.25">
      <c r="B87" s="52" t="s">
        <v>41</v>
      </c>
      <c r="C87" s="53">
        <v>4000</v>
      </c>
      <c r="D87" s="54" t="s">
        <v>83</v>
      </c>
    </row>
    <row r="88" spans="2:4" x14ac:dyDescent="0.25">
      <c r="B88" s="52" t="s">
        <v>41</v>
      </c>
      <c r="C88" s="53">
        <v>1700</v>
      </c>
      <c r="D88" s="54" t="s">
        <v>84</v>
      </c>
    </row>
    <row r="89" spans="2:4" x14ac:dyDescent="0.25">
      <c r="B89" s="52" t="s">
        <v>41</v>
      </c>
      <c r="C89" s="53">
        <v>3500</v>
      </c>
      <c r="D89" s="54" t="s">
        <v>85</v>
      </c>
    </row>
    <row r="90" spans="2:4" x14ac:dyDescent="0.25">
      <c r="B90" s="52" t="s">
        <v>41</v>
      </c>
      <c r="C90" s="53">
        <v>3400</v>
      </c>
      <c r="D90" s="54" t="s">
        <v>86</v>
      </c>
    </row>
    <row r="91" spans="2:4" x14ac:dyDescent="0.25">
      <c r="B91" s="52" t="s">
        <v>41</v>
      </c>
      <c r="C91" s="53">
        <v>3000</v>
      </c>
      <c r="D91" s="54" t="s">
        <v>87</v>
      </c>
    </row>
    <row r="92" spans="2:4" x14ac:dyDescent="0.25">
      <c r="B92" s="52" t="s">
        <v>41</v>
      </c>
      <c r="C92" s="53">
        <v>3500</v>
      </c>
      <c r="D92" s="54" t="s">
        <v>88</v>
      </c>
    </row>
    <row r="93" spans="2:4" x14ac:dyDescent="0.25">
      <c r="B93" s="52" t="s">
        <v>41</v>
      </c>
      <c r="C93" s="53">
        <v>3500</v>
      </c>
      <c r="D93" s="54" t="s">
        <v>89</v>
      </c>
    </row>
    <row r="94" spans="2:4" x14ac:dyDescent="0.25">
      <c r="B94" s="52" t="s">
        <v>41</v>
      </c>
      <c r="C94" s="53">
        <v>1800</v>
      </c>
      <c r="D94" s="54" t="s">
        <v>90</v>
      </c>
    </row>
    <row r="95" spans="2:4" x14ac:dyDescent="0.25">
      <c r="B95" s="52" t="s">
        <v>41</v>
      </c>
      <c r="C95" s="53">
        <v>2000</v>
      </c>
      <c r="D95" s="54" t="s">
        <v>91</v>
      </c>
    </row>
    <row r="96" spans="2:4" x14ac:dyDescent="0.25">
      <c r="B96" s="52" t="s">
        <v>41</v>
      </c>
      <c r="C96" s="53">
        <v>5260</v>
      </c>
      <c r="D96" s="54" t="s">
        <v>92</v>
      </c>
    </row>
    <row r="97" spans="2:4" x14ac:dyDescent="0.25">
      <c r="B97" s="52" t="s">
        <v>41</v>
      </c>
      <c r="C97" s="53">
        <v>10500</v>
      </c>
      <c r="D97" s="54" t="s">
        <v>93</v>
      </c>
    </row>
    <row r="98" spans="2:4" x14ac:dyDescent="0.25">
      <c r="B98" s="52" t="s">
        <v>41</v>
      </c>
      <c r="C98" s="53">
        <v>3400</v>
      </c>
      <c r="D98" s="54" t="s">
        <v>94</v>
      </c>
    </row>
    <row r="99" spans="2:4" x14ac:dyDescent="0.25">
      <c r="B99" s="52" t="s">
        <v>42</v>
      </c>
      <c r="C99" s="53">
        <v>177873.6</v>
      </c>
      <c r="D99" s="54" t="s">
        <v>95</v>
      </c>
    </row>
    <row r="100" spans="2:4" x14ac:dyDescent="0.25">
      <c r="B100" s="52" t="s">
        <v>43</v>
      </c>
      <c r="C100" s="53">
        <v>14395.2</v>
      </c>
      <c r="D100" s="54" t="s">
        <v>96</v>
      </c>
    </row>
    <row r="101" spans="2:4" x14ac:dyDescent="0.25">
      <c r="B101" s="52" t="s">
        <v>44</v>
      </c>
      <c r="C101" s="53">
        <v>9120</v>
      </c>
      <c r="D101" s="54" t="s">
        <v>97</v>
      </c>
    </row>
    <row r="102" spans="2:4" x14ac:dyDescent="0.25">
      <c r="B102" s="52" t="s">
        <v>45</v>
      </c>
      <c r="C102" s="53">
        <v>1499</v>
      </c>
      <c r="D102" s="54" t="s">
        <v>98</v>
      </c>
    </row>
    <row r="103" spans="2:4" x14ac:dyDescent="0.25">
      <c r="B103" s="52" t="s">
        <v>45</v>
      </c>
      <c r="C103" s="53">
        <v>3420</v>
      </c>
      <c r="D103" s="54" t="s">
        <v>99</v>
      </c>
    </row>
    <row r="104" spans="2:4" x14ac:dyDescent="0.25">
      <c r="B104" s="52" t="s">
        <v>45</v>
      </c>
      <c r="C104" s="53">
        <v>7350</v>
      </c>
      <c r="D104" s="54" t="s">
        <v>100</v>
      </c>
    </row>
    <row r="105" spans="2:4" x14ac:dyDescent="0.25">
      <c r="B105" s="52" t="s">
        <v>46</v>
      </c>
      <c r="C105" s="53">
        <v>81822</v>
      </c>
      <c r="D105" s="54" t="s">
        <v>101</v>
      </c>
    </row>
    <row r="106" spans="2:4" x14ac:dyDescent="0.25">
      <c r="B106" s="52" t="s">
        <v>46</v>
      </c>
      <c r="C106" s="53">
        <v>57180</v>
      </c>
      <c r="D106" s="54" t="s">
        <v>102</v>
      </c>
    </row>
    <row r="107" spans="2:4" x14ac:dyDescent="0.25">
      <c r="B107" s="52" t="s">
        <v>47</v>
      </c>
      <c r="C107" s="53">
        <v>37488</v>
      </c>
      <c r="D107" s="54" t="s">
        <v>103</v>
      </c>
    </row>
    <row r="108" spans="2:4" x14ac:dyDescent="0.25">
      <c r="B108" s="52" t="s">
        <v>48</v>
      </c>
      <c r="C108" s="53">
        <v>1200</v>
      </c>
      <c r="D108" s="54" t="s">
        <v>104</v>
      </c>
    </row>
    <row r="109" spans="2:4" x14ac:dyDescent="0.25">
      <c r="B109" s="52" t="s">
        <v>49</v>
      </c>
      <c r="C109" s="53">
        <v>3300</v>
      </c>
      <c r="D109" s="54" t="s">
        <v>105</v>
      </c>
    </row>
    <row r="110" spans="2:4" x14ac:dyDescent="0.25">
      <c r="B110" s="52" t="s">
        <v>50</v>
      </c>
      <c r="C110" s="53">
        <v>9300</v>
      </c>
      <c r="D110" s="54" t="s">
        <v>106</v>
      </c>
    </row>
    <row r="111" spans="2:4" x14ac:dyDescent="0.25">
      <c r="B111" s="58" t="s">
        <v>107</v>
      </c>
      <c r="C111" s="56">
        <f>SUM(C54:C110)</f>
        <v>1323281.47</v>
      </c>
      <c r="D111" s="57"/>
    </row>
  </sheetData>
  <mergeCells count="46">
    <mergeCell ref="B24:F24"/>
    <mergeCell ref="B23:F23"/>
    <mergeCell ref="B26:F26"/>
    <mergeCell ref="B18:F18"/>
    <mergeCell ref="B34:F34"/>
    <mergeCell ref="B31:F31"/>
    <mergeCell ref="B28:F28"/>
    <mergeCell ref="B25:F25"/>
    <mergeCell ref="B19:F19"/>
    <mergeCell ref="B20:F20"/>
    <mergeCell ref="B22:F22"/>
    <mergeCell ref="B21:F21"/>
    <mergeCell ref="B17:F17"/>
    <mergeCell ref="K11:O11"/>
    <mergeCell ref="B13:F13"/>
    <mergeCell ref="B12:F12"/>
    <mergeCell ref="B14:F14"/>
    <mergeCell ref="B11:F11"/>
    <mergeCell ref="B16:F16"/>
    <mergeCell ref="B15:F15"/>
    <mergeCell ref="C2:G2"/>
    <mergeCell ref="B4:D4"/>
    <mergeCell ref="B5:D5"/>
    <mergeCell ref="B6:D6"/>
    <mergeCell ref="B8:H8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B29:F29"/>
    <mergeCell ref="B30:F30"/>
    <mergeCell ref="B37:F37"/>
    <mergeCell ref="B35:F35"/>
    <mergeCell ref="B36:F36"/>
    <mergeCell ref="B50:F50"/>
    <mergeCell ref="B42:F42"/>
    <mergeCell ref="B48:F48"/>
    <mergeCell ref="B45:F45"/>
    <mergeCell ref="B46:F46"/>
    <mergeCell ref="B47:F47"/>
    <mergeCell ref="B49:F4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2020-02-14T10:56:10Z</dcterms:modified>
</cp:coreProperties>
</file>